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135" windowWidth="12300" windowHeight="9150"/>
  </bookViews>
  <sheets>
    <sheet name="Quadro economico perizia" sheetId="4" r:id="rId1"/>
  </sheets>
  <definedNames>
    <definedName name="_xlnm.Print_Area" localSheetId="0">'Quadro economico perizia'!$A$1:$J$61</definedName>
  </definedNames>
  <calcPr calcId="145621"/>
</workbook>
</file>

<file path=xl/calcChain.xml><?xml version="1.0" encoding="utf-8"?>
<calcChain xmlns="http://schemas.openxmlformats.org/spreadsheetml/2006/main">
  <c r="I49" i="4" l="1"/>
  <c r="I48" i="4"/>
  <c r="I47" i="4"/>
  <c r="I46" i="4"/>
  <c r="I55" i="4"/>
  <c r="I58" i="4"/>
  <c r="E46" i="4"/>
  <c r="I36" i="4" l="1"/>
  <c r="E29" i="4"/>
  <c r="I29" i="4" l="1"/>
  <c r="I30" i="4" s="1"/>
  <c r="J30" i="4" s="1"/>
  <c r="I35" i="4"/>
  <c r="I37" i="4" s="1"/>
  <c r="E36" i="4"/>
  <c r="E35" i="4"/>
  <c r="J37" i="4" l="1"/>
  <c r="E48" i="4"/>
  <c r="I45" i="4" l="1"/>
  <c r="E47" i="4"/>
  <c r="E45" i="4"/>
  <c r="J49" i="4" l="1"/>
  <c r="J60" i="4" s="1"/>
  <c r="I59" i="4" l="1"/>
  <c r="J59" i="4" s="1"/>
</calcChain>
</file>

<file path=xl/sharedStrings.xml><?xml version="1.0" encoding="utf-8"?>
<sst xmlns="http://schemas.openxmlformats.org/spreadsheetml/2006/main" count="71" uniqueCount="49">
  <si>
    <t>a)</t>
  </si>
  <si>
    <t>b)</t>
  </si>
  <si>
    <t>c)</t>
  </si>
  <si>
    <t>d)</t>
  </si>
  <si>
    <t>e)</t>
  </si>
  <si>
    <t>f)</t>
  </si>
  <si>
    <t>g)</t>
  </si>
  <si>
    <t>Descrizione</t>
  </si>
  <si>
    <t>Parziali</t>
  </si>
  <si>
    <t>Totali</t>
  </si>
  <si>
    <t>Importi</t>
  </si>
  <si>
    <t>SOMME A DISPOSIZIONE:</t>
  </si>
  <si>
    <t>INCENTIVO:</t>
  </si>
  <si>
    <t>TOTALE I.V.A.</t>
  </si>
  <si>
    <t>TOTALE INCENTIVO</t>
  </si>
  <si>
    <t>h)</t>
  </si>
  <si>
    <t>i)</t>
  </si>
  <si>
    <t>Incentivo per le funzioni tecniche svolte dai dipendenti pubblici per le attività di programmazione della spesa per investimenti, per la verifica preventiva dei progetti di predisposizione e di controllo delle procedure di bando e di esecuzione dei contratti pubblici, di responsabile unico del procedimento, di direzione dei lavori, ecc.  (art. 113  comma 3 del D.lgs. n. 50/2016) = 80% del 2,00% dell'importo dei Lavori a base d'appalto</t>
  </si>
  <si>
    <t>Incentivo per le funzioni tecniche per l'acquisto da parte dell'ente di beni, strumentazioni e tecnologie funzionali a progetti di innovazione, ecc. (art. 113  comma 4 del D.lgs. n. 50/2016) = 20% del 2,00% dell'importo dei Lavori a base d'appalto</t>
  </si>
  <si>
    <t>Contributo obbligatorio AVCP per gare e affidamenti</t>
  </si>
  <si>
    <t>PARCO ARCHEOLOGICO DEL COLOSSEO</t>
  </si>
  <si>
    <t>I.V.A.</t>
  </si>
  <si>
    <t>su</t>
  </si>
  <si>
    <t>- QUADRO ECONOMICO PRELIMINARE -</t>
  </si>
  <si>
    <t>Centro di Costo:</t>
  </si>
  <si>
    <t xml:space="preserve">Titolo dell’intervento:  </t>
  </si>
  <si>
    <t>Tipologia dell’opera:</t>
  </si>
  <si>
    <t xml:space="preserve">N. Pgt. Programmazione: </t>
  </si>
  <si>
    <t>Finanziamento:</t>
  </si>
  <si>
    <t xml:space="preserve">Importo programmato annuale: </t>
  </si>
  <si>
    <t>TOTALE PROGETTO</t>
  </si>
  <si>
    <t>C.U.P.:</t>
  </si>
  <si>
    <t>Denominazione bene:</t>
  </si>
  <si>
    <t>Mod.103_Quadro_economico_preliminar</t>
  </si>
  <si>
    <t>Coordinatore Sicurezza (fase di progettazione)</t>
  </si>
  <si>
    <t>Coordinatore Sicurezza (fase di esecuzione)</t>
  </si>
  <si>
    <t>SPESE TECNICHE PER AVVIO PROGETTAZIONE:</t>
  </si>
  <si>
    <t>TOTALE SPESE TECNICHE PER AVVIO PROGETTAZIONE</t>
  </si>
  <si>
    <t>TOTALE LAVORI</t>
  </si>
  <si>
    <t xml:space="preserve">MINISTERO PER  I BENI E PER LE ATTIVITA’ CULTURALI </t>
  </si>
  <si>
    <t>Servizio di pulizia e installazione, nolo e manutenzione di apparecchi igienizzanti delle sedi del Parco Archeologico del Colosseo</t>
  </si>
  <si>
    <t>SERVIZI:</t>
  </si>
  <si>
    <t>Importo servizi a base d'asta comprensivi degli oneri per la sicurezza non soggetti a ribasso</t>
  </si>
  <si>
    <t xml:space="preserve">Somma a disposizione per interventi specialistici riguardanti: disinfestazione zanzare antilarvale, disinfestazione zanzare adulticida, derattizzazione, disinfezione batterica servizi igienici,
disinfestazione insetti sriscianti; il tutto per i seguenti plessi: COLOSSEO - Arco di Costantino, FORO ROMANO, Palatino, Domus aurea, Santa Anastasia, </t>
  </si>
  <si>
    <t>Somma a disposizione per interventi specialistici riguardanti: Depolveratura specialistica straordinaria e programmata dell'Archivio del Parco Archeologico del Colosseo sito in via IN MIRANDA n°5</t>
  </si>
  <si>
    <t>SERVIZI</t>
  </si>
  <si>
    <t>A.F. 2019 - Capitolo ________ – Delibera n. _______del __/__/20__</t>
  </si>
  <si>
    <t>Supporto alla Direzione della esecuzione del contratto e al RUP (calcolato a vacazione per servizi) compreso CNPAIA</t>
  </si>
  <si>
    <t>Imprevisti (&lt;10% su importo lavori) più accantonamento per eventuale modifica del contratto durante il periodo di efficacia art. 106 D.Lgs.50/2016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</si>
</sst>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22"/>
      <name val="Times New Roman"/>
      <family val="1"/>
    </font>
    <font>
      <b/>
      <u/>
      <sz val="14"/>
      <name val="Times New Roman"/>
      <family val="1"/>
    </font>
    <font>
      <b/>
      <sz val="24"/>
      <name val="Times New Roman"/>
      <family val="1"/>
    </font>
    <font>
      <i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44" fontId="4" fillId="0" borderId="0" xfId="43" applyFont="1" applyFill="1" applyBorder="1"/>
    <xf numFmtId="44" fontId="4" fillId="0" borderId="0" xfId="43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4" fontId="5" fillId="0" borderId="0" xfId="45" applyFont="1" applyFill="1" applyBorder="1" applyAlignment="1">
      <alignment vertical="center"/>
    </xf>
    <xf numFmtId="0" fontId="5" fillId="0" borderId="0" xfId="0" applyFont="1" applyFill="1" applyBorder="1"/>
    <xf numFmtId="44" fontId="5" fillId="0" borderId="0" xfId="43" applyFont="1" applyFill="1" applyBorder="1"/>
    <xf numFmtId="44" fontId="7" fillId="0" borderId="1" xfId="43" applyFont="1" applyFill="1" applyBorder="1" applyAlignment="1">
      <alignment horizontal="center" vertical="center" wrapText="1"/>
    </xf>
    <xf numFmtId="44" fontId="7" fillId="0" borderId="2" xfId="43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44" fontId="8" fillId="0" borderId="4" xfId="43" applyFont="1" applyFill="1" applyBorder="1" applyAlignment="1">
      <alignment vertical="center"/>
    </xf>
    <xf numFmtId="44" fontId="7" fillId="0" borderId="5" xfId="43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44" fontId="8" fillId="0" borderId="8" xfId="43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44" fontId="7" fillId="0" borderId="9" xfId="43" applyFont="1" applyFill="1" applyBorder="1" applyAlignment="1">
      <alignment vertical="center"/>
    </xf>
    <xf numFmtId="44" fontId="7" fillId="0" borderId="8" xfId="43" applyFont="1" applyFill="1" applyBorder="1" applyAlignment="1">
      <alignment vertical="center"/>
    </xf>
    <xf numFmtId="44" fontId="7" fillId="0" borderId="4" xfId="43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6" xfId="39" applyFont="1" applyFill="1" applyBorder="1" applyAlignment="1">
      <alignment horizontal="center" vertical="center"/>
    </xf>
    <xf numFmtId="0" fontId="8" fillId="0" borderId="0" xfId="39" applyFont="1" applyFill="1" applyBorder="1" applyAlignment="1">
      <alignment vertical="center"/>
    </xf>
    <xf numFmtId="0" fontId="7" fillId="0" borderId="6" xfId="39" applyFont="1" applyFill="1" applyBorder="1" applyAlignment="1">
      <alignment horizontal="center" vertical="center"/>
    </xf>
    <xf numFmtId="0" fontId="8" fillId="0" borderId="6" xfId="40" applyFont="1" applyFill="1" applyBorder="1" applyAlignment="1">
      <alignment horizontal="center" vertical="center"/>
    </xf>
    <xf numFmtId="44" fontId="8" fillId="0" borderId="8" xfId="45" applyFont="1" applyFill="1" applyBorder="1" applyAlignment="1">
      <alignment vertical="center"/>
    </xf>
    <xf numFmtId="44" fontId="8" fillId="0" borderId="4" xfId="45" applyFont="1" applyFill="1" applyBorder="1" applyAlignment="1">
      <alignment vertical="center"/>
    </xf>
    <xf numFmtId="44" fontId="8" fillId="0" borderId="10" xfId="45" applyFont="1" applyFill="1" applyBorder="1" applyAlignment="1">
      <alignment vertical="center"/>
    </xf>
    <xf numFmtId="9" fontId="8" fillId="0" borderId="0" xfId="42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9" fontId="8" fillId="0" borderId="0" xfId="42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44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39" applyFont="1" applyFill="1" applyBorder="1" applyAlignment="1">
      <alignment horizontal="left" vertical="center"/>
    </xf>
    <xf numFmtId="0" fontId="8" fillId="0" borderId="7" xfId="39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0" xfId="39" applyFont="1" applyFill="1" applyBorder="1" applyAlignment="1">
      <alignment horizontal="left" vertical="center" wrapText="1"/>
    </xf>
    <xf numFmtId="0" fontId="8" fillId="0" borderId="7" xfId="39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7" fillId="0" borderId="0" xfId="31" applyFont="1" applyFill="1" applyBorder="1" applyAlignment="1">
      <alignment horizontal="right" vertical="center"/>
    </xf>
    <xf numFmtId="0" fontId="7" fillId="0" borderId="7" xfId="31" applyFont="1" applyFill="1" applyBorder="1" applyAlignment="1">
      <alignment horizontal="right" vertical="center"/>
    </xf>
    <xf numFmtId="44" fontId="7" fillId="0" borderId="5" xfId="43" applyFont="1" applyFill="1" applyBorder="1" applyAlignment="1">
      <alignment horizontal="center" vertical="center"/>
    </xf>
    <xf numFmtId="44" fontId="7" fillId="0" borderId="21" xfId="43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44" fontId="7" fillId="0" borderId="16" xfId="43" applyFont="1" applyFill="1" applyBorder="1" applyAlignment="1">
      <alignment horizontal="center" vertical="center"/>
    </xf>
    <xf numFmtId="44" fontId="7" fillId="0" borderId="18" xfId="43" applyFont="1" applyFill="1" applyBorder="1" applyAlignment="1">
      <alignment horizontal="center" vertical="center"/>
    </xf>
    <xf numFmtId="0" fontId="8" fillId="0" borderId="0" xfId="40" applyFont="1" applyFill="1" applyBorder="1" applyAlignment="1">
      <alignment horizontal="justify" vertical="center" wrapText="1"/>
    </xf>
    <xf numFmtId="0" fontId="8" fillId="0" borderId="7" xfId="40" applyFont="1" applyFill="1" applyBorder="1" applyAlignment="1">
      <alignment horizontal="justify" vertical="center" wrapText="1"/>
    </xf>
    <xf numFmtId="0" fontId="7" fillId="0" borderId="11" xfId="33" applyFont="1" applyFill="1" applyBorder="1" applyAlignment="1">
      <alignment horizontal="right" vertical="center"/>
    </xf>
    <xf numFmtId="0" fontId="7" fillId="0" borderId="12" xfId="33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0" xfId="39" applyFont="1" applyFill="1" applyBorder="1" applyAlignment="1">
      <alignment horizontal="justify" vertical="top" wrapText="1"/>
    </xf>
    <xf numFmtId="0" fontId="8" fillId="0" borderId="7" xfId="39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12" fillId="0" borderId="0" xfId="35" applyFont="1" applyFill="1" applyBorder="1" applyAlignment="1">
      <alignment horizontal="right" vertical="top"/>
    </xf>
    <xf numFmtId="0" fontId="4" fillId="0" borderId="1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36" applyFont="1" applyFill="1" applyBorder="1" applyAlignment="1">
      <alignment horizontal="center" wrapText="1"/>
    </xf>
    <xf numFmtId="0" fontId="6" fillId="0" borderId="0" xfId="36" applyFont="1" applyFill="1" applyBorder="1" applyAlignment="1">
      <alignment horizontal="center"/>
    </xf>
    <xf numFmtId="0" fontId="11" fillId="0" borderId="0" xfId="36" applyFont="1" applyFill="1" applyBorder="1" applyAlignment="1">
      <alignment horizontal="center"/>
    </xf>
    <xf numFmtId="0" fontId="10" fillId="0" borderId="13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44" fontId="7" fillId="0" borderId="19" xfId="43" applyFont="1" applyFill="1" applyBorder="1" applyAlignment="1">
      <alignment horizontal="center" vertical="center"/>
    </xf>
    <xf numFmtId="44" fontId="7" fillId="0" borderId="20" xfId="43" applyFont="1" applyFill="1" applyBorder="1" applyAlignment="1">
      <alignment horizontal="center" vertical="center"/>
    </xf>
    <xf numFmtId="44" fontId="8" fillId="0" borderId="0" xfId="0" applyNumberFormat="1" applyFont="1" applyFill="1" applyBorder="1" applyAlignment="1">
      <alignment horizontal="center" vertical="center"/>
    </xf>
    <xf numFmtId="0" fontId="9" fillId="0" borderId="0" xfId="35" quotePrefix="1" applyFont="1" applyFill="1" applyBorder="1" applyAlignment="1">
      <alignment horizontal="center"/>
    </xf>
    <xf numFmtId="0" fontId="9" fillId="0" borderId="0" xfId="35" applyFont="1" applyFill="1" applyBorder="1" applyAlignment="1">
      <alignment horizontal="center"/>
    </xf>
  </cellXfs>
  <cellStyles count="47">
    <cellStyle name="Euro" xfId="1"/>
    <cellStyle name="Euro 2" xfId="2"/>
    <cellStyle name="Euro 3" xfId="3"/>
    <cellStyle name="Migliaia 2" xfId="4"/>
    <cellStyle name="Migliaia 3" xfId="5"/>
    <cellStyle name="Normale" xfId="0" builtinId="0"/>
    <cellStyle name="Normale 2 10" xfId="6"/>
    <cellStyle name="Normale 2 2" xfId="7"/>
    <cellStyle name="Normale 2 2 2" xfId="8"/>
    <cellStyle name="Normale 2 2 3" xfId="9"/>
    <cellStyle name="Normale 2 3" xfId="10"/>
    <cellStyle name="Normale 2 3 2" xfId="11"/>
    <cellStyle name="Normale 2 3 3" xfId="12"/>
    <cellStyle name="Normale 2 4" xfId="13"/>
    <cellStyle name="Normale 2 4 2" xfId="14"/>
    <cellStyle name="Normale 2 4 3" xfId="15"/>
    <cellStyle name="Normale 2 5" xfId="16"/>
    <cellStyle name="Normale 2 5 2" xfId="17"/>
    <cellStyle name="Normale 2 5 3" xfId="18"/>
    <cellStyle name="Normale 2 6" xfId="19"/>
    <cellStyle name="Normale 2 6 2" xfId="20"/>
    <cellStyle name="Normale 2 6 3" xfId="21"/>
    <cellStyle name="Normale 2 7" xfId="22"/>
    <cellStyle name="Normale 2 7 2" xfId="23"/>
    <cellStyle name="Normale 2 7 3" xfId="24"/>
    <cellStyle name="Normale 2 8" xfId="25"/>
    <cellStyle name="Normale 2 8 2" xfId="26"/>
    <cellStyle name="Normale 2 8 3" xfId="27"/>
    <cellStyle name="Normale 2 9" xfId="28"/>
    <cellStyle name="Normale 3 2" xfId="29"/>
    <cellStyle name="Normale 3 3" xfId="30"/>
    <cellStyle name="Normale 4 2" xfId="31"/>
    <cellStyle name="Normale 4 3" xfId="32"/>
    <cellStyle name="Normale 5 2" xfId="33"/>
    <cellStyle name="Normale 5 3" xfId="34"/>
    <cellStyle name="Normale 6" xfId="35"/>
    <cellStyle name="Normale 6 2" xfId="36"/>
    <cellStyle name="Normale 6 3" xfId="37"/>
    <cellStyle name="Normale 7 2" xfId="38"/>
    <cellStyle name="Normale 8 2" xfId="39"/>
    <cellStyle name="Normale 8 2 2" xfId="40"/>
    <cellStyle name="Normale 8 3" xfId="41"/>
    <cellStyle name="Percentuale" xfId="42" builtinId="5"/>
    <cellStyle name="Valuta" xfId="43" builtinId="4"/>
    <cellStyle name="Valuta 10" xfId="44"/>
    <cellStyle name="Valuta 10 2" xfId="45"/>
    <cellStyle name="Valuta 9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2409825</xdr:colOff>
      <xdr:row>0</xdr:row>
      <xdr:rowOff>0</xdr:rowOff>
    </xdr:from>
    <xdr:to>
      <xdr:col>7</xdr:col>
      <xdr:colOff>3333750</xdr:colOff>
      <xdr:row>3</xdr:row>
      <xdr:rowOff>428625</xdr:rowOff>
    </xdr:to>
    <xdr:pic>
      <xdr:nvPicPr>
        <xdr:cNvPr id="1173" name="Picture 19">
          <a:extLst>
            <a:ext uri="{FF2B5EF4-FFF2-40B4-BE49-F238E27FC236}">
              <a16:creationId xmlns="" xmlns:a16="http://schemas.microsoft.com/office/drawing/2014/main" id="{00000000-0008-0000-00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0" y="0"/>
          <a:ext cx="923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zoomScaleNormal="100" workbookViewId="0">
      <selection activeCell="A20" sqref="A20:J20"/>
    </sheetView>
  </sheetViews>
  <sheetFormatPr defaultRowHeight="12.75" x14ac:dyDescent="0.2"/>
  <cols>
    <col min="1" max="1" width="4" style="3" customWidth="1"/>
    <col min="2" max="2" width="7.85546875" style="1" customWidth="1"/>
    <col min="3" max="3" width="7.28515625" style="1" customWidth="1"/>
    <col min="4" max="4" width="3.85546875" style="1" customWidth="1"/>
    <col min="5" max="5" width="4.42578125" style="1" customWidth="1"/>
    <col min="6" max="6" width="5" style="1" customWidth="1"/>
    <col min="7" max="7" width="6.28515625" style="1" customWidth="1"/>
    <col min="8" max="8" width="81.85546875" style="1" customWidth="1"/>
    <col min="9" max="10" width="21" style="4" customWidth="1"/>
    <col min="11" max="11" width="1.42578125" style="1" customWidth="1"/>
    <col min="12" max="12" width="11.140625" style="4" bestFit="1" customWidth="1"/>
    <col min="13" max="13" width="9.140625" style="1"/>
    <col min="14" max="14" width="13" style="1" bestFit="1" customWidth="1"/>
    <col min="15" max="16384" width="9.140625" style="1"/>
  </cols>
  <sheetData>
    <row r="1" spans="1:12" x14ac:dyDescent="0.2">
      <c r="A1" s="72" t="s">
        <v>33</v>
      </c>
      <c r="B1" s="72"/>
      <c r="C1" s="72"/>
      <c r="D1" s="72"/>
      <c r="E1" s="72"/>
      <c r="F1" s="72"/>
      <c r="G1" s="72"/>
      <c r="H1" s="72"/>
      <c r="I1" s="72"/>
      <c r="J1" s="72"/>
    </row>
    <row r="2" spans="1:12" x14ac:dyDescent="0.2">
      <c r="A2" s="72"/>
      <c r="B2" s="72"/>
      <c r="C2" s="72"/>
      <c r="D2" s="72"/>
      <c r="E2" s="72"/>
      <c r="F2" s="72"/>
      <c r="G2" s="72"/>
      <c r="H2" s="72"/>
      <c r="I2" s="72"/>
      <c r="J2" s="72"/>
    </row>
    <row r="3" spans="1:12" x14ac:dyDescent="0.2">
      <c r="A3" s="72"/>
      <c r="B3" s="72"/>
      <c r="C3" s="72"/>
      <c r="D3" s="72"/>
      <c r="E3" s="72"/>
      <c r="F3" s="72"/>
      <c r="G3" s="72"/>
      <c r="H3" s="72"/>
      <c r="I3" s="72"/>
      <c r="J3" s="72"/>
    </row>
    <row r="4" spans="1:12" ht="58.5" customHeight="1" x14ac:dyDescent="0.4">
      <c r="A4" s="77" t="s">
        <v>39</v>
      </c>
      <c r="B4" s="77"/>
      <c r="C4" s="77"/>
      <c r="D4" s="77"/>
      <c r="E4" s="77"/>
      <c r="F4" s="77"/>
      <c r="G4" s="77"/>
      <c r="H4" s="77"/>
      <c r="I4" s="77"/>
      <c r="J4" s="77"/>
      <c r="L4" s="1"/>
    </row>
    <row r="5" spans="1:12" ht="24.75" customHeight="1" x14ac:dyDescent="0.35">
      <c r="A5" s="75" t="s">
        <v>20</v>
      </c>
      <c r="B5" s="76"/>
      <c r="C5" s="76"/>
      <c r="D5" s="76"/>
      <c r="E5" s="76"/>
      <c r="F5" s="76"/>
      <c r="G5" s="76"/>
      <c r="H5" s="76"/>
      <c r="I5" s="76"/>
      <c r="J5" s="76"/>
      <c r="L5" s="1"/>
    </row>
    <row r="6" spans="1:12" x14ac:dyDescent="0.2">
      <c r="A6" s="74"/>
      <c r="B6" s="74"/>
      <c r="C6" s="74"/>
      <c r="D6" s="74"/>
      <c r="E6" s="74"/>
      <c r="F6" s="74"/>
      <c r="G6" s="74"/>
      <c r="H6" s="74"/>
      <c r="I6" s="74"/>
      <c r="J6" s="74"/>
      <c r="L6" s="1"/>
    </row>
    <row r="7" spans="1:12" s="30" customFormat="1" ht="18.75" customHeight="1" x14ac:dyDescent="0.2">
      <c r="A7" s="39" t="s">
        <v>32</v>
      </c>
      <c r="B7" s="39"/>
      <c r="C7" s="39"/>
      <c r="D7" s="39"/>
      <c r="E7" s="39"/>
      <c r="F7" s="40" t="s">
        <v>20</v>
      </c>
      <c r="G7" s="40"/>
      <c r="H7" s="40"/>
      <c r="I7" s="40"/>
      <c r="J7" s="40"/>
    </row>
    <row r="8" spans="1:12" s="30" customFormat="1" ht="6.75" customHeight="1" x14ac:dyDescent="0.2">
      <c r="A8" s="38"/>
      <c r="B8" s="38"/>
      <c r="C8" s="38"/>
      <c r="D8" s="38"/>
      <c r="E8" s="38"/>
      <c r="F8" s="38"/>
      <c r="G8" s="38"/>
      <c r="H8" s="38"/>
      <c r="I8" s="38"/>
      <c r="J8" s="38"/>
    </row>
    <row r="9" spans="1:12" s="30" customFormat="1" ht="18.75" customHeight="1" x14ac:dyDescent="0.2">
      <c r="A9" s="39" t="s">
        <v>24</v>
      </c>
      <c r="B9" s="39"/>
      <c r="C9" s="39"/>
      <c r="D9" s="39"/>
      <c r="E9" s="70" t="s">
        <v>20</v>
      </c>
      <c r="F9" s="70"/>
      <c r="G9" s="70"/>
      <c r="H9" s="70"/>
      <c r="I9" s="70"/>
      <c r="J9" s="70"/>
    </row>
    <row r="10" spans="1:12" s="30" customFormat="1" ht="6.75" customHeight="1" x14ac:dyDescent="0.2">
      <c r="A10" s="38"/>
      <c r="B10" s="38"/>
      <c r="C10" s="38"/>
      <c r="D10" s="38"/>
      <c r="E10" s="38"/>
      <c r="F10" s="38"/>
      <c r="G10" s="38"/>
      <c r="H10" s="38"/>
      <c r="I10" s="38"/>
      <c r="J10" s="38"/>
    </row>
    <row r="11" spans="1:12" s="30" customFormat="1" ht="42.75" customHeight="1" x14ac:dyDescent="0.2">
      <c r="A11" s="39" t="s">
        <v>25</v>
      </c>
      <c r="B11" s="39"/>
      <c r="C11" s="39"/>
      <c r="D11" s="39"/>
      <c r="E11" s="39"/>
      <c r="F11" s="42" t="s">
        <v>40</v>
      </c>
      <c r="G11" s="42"/>
      <c r="H11" s="42"/>
      <c r="I11" s="42"/>
      <c r="J11" s="42"/>
    </row>
    <row r="12" spans="1:12" s="30" customFormat="1" ht="6.75" customHeight="1" x14ac:dyDescent="0.2">
      <c r="A12" s="38"/>
      <c r="B12" s="38"/>
      <c r="C12" s="38"/>
      <c r="D12" s="38"/>
      <c r="E12" s="38"/>
      <c r="F12" s="38"/>
      <c r="G12" s="38"/>
      <c r="H12" s="38"/>
      <c r="I12" s="38"/>
      <c r="J12" s="38"/>
    </row>
    <row r="13" spans="1:12" s="30" customFormat="1" ht="18.75" customHeight="1" x14ac:dyDescent="0.2">
      <c r="A13" s="39" t="s">
        <v>26</v>
      </c>
      <c r="B13" s="39"/>
      <c r="C13" s="39"/>
      <c r="D13" s="39"/>
      <c r="E13" s="39"/>
      <c r="F13" s="41" t="s">
        <v>45</v>
      </c>
      <c r="G13" s="41"/>
      <c r="H13" s="41"/>
      <c r="I13" s="41"/>
      <c r="J13" s="41"/>
    </row>
    <row r="14" spans="1:12" s="30" customFormat="1" ht="6.75" customHeight="1" x14ac:dyDescent="0.2">
      <c r="A14" s="38"/>
      <c r="B14" s="38"/>
      <c r="C14" s="38"/>
      <c r="D14" s="38"/>
      <c r="E14" s="38"/>
      <c r="F14" s="38"/>
      <c r="G14" s="38"/>
      <c r="H14" s="38"/>
      <c r="I14" s="38"/>
      <c r="J14" s="38"/>
    </row>
    <row r="15" spans="1:12" s="30" customFormat="1" ht="18.75" customHeight="1" x14ac:dyDescent="0.2">
      <c r="A15" s="39" t="s">
        <v>27</v>
      </c>
      <c r="B15" s="39"/>
      <c r="C15" s="39"/>
      <c r="D15" s="39"/>
      <c r="E15" s="39"/>
      <c r="F15" s="39"/>
      <c r="G15" s="41"/>
      <c r="H15" s="41"/>
      <c r="I15" s="41"/>
      <c r="J15" s="41"/>
    </row>
    <row r="16" spans="1:12" s="30" customFormat="1" ht="6.75" customHeight="1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</row>
    <row r="17" spans="1:14" s="30" customFormat="1" ht="18.75" customHeight="1" x14ac:dyDescent="0.2">
      <c r="A17" s="39" t="s">
        <v>28</v>
      </c>
      <c r="B17" s="39"/>
      <c r="C17" s="39"/>
      <c r="D17" s="70" t="s">
        <v>46</v>
      </c>
      <c r="E17" s="70"/>
      <c r="F17" s="70"/>
      <c r="G17" s="70"/>
      <c r="H17" s="70"/>
      <c r="I17" s="70"/>
      <c r="J17" s="70"/>
    </row>
    <row r="18" spans="1:14" s="30" customFormat="1" ht="6.75" customHeight="1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</row>
    <row r="19" spans="1:14" s="30" customFormat="1" ht="18.75" customHeight="1" x14ac:dyDescent="0.2">
      <c r="A19" s="39" t="s">
        <v>29</v>
      </c>
      <c r="B19" s="39"/>
      <c r="C19" s="39"/>
      <c r="D19" s="39"/>
      <c r="E19" s="39"/>
      <c r="F19" s="39"/>
      <c r="G19" s="39"/>
      <c r="H19" s="88">
        <v>1437048.19</v>
      </c>
      <c r="I19" s="40"/>
      <c r="J19" s="40"/>
    </row>
    <row r="20" spans="1:14" s="30" customFormat="1" ht="6.75" customHeight="1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</row>
    <row r="21" spans="1:14" s="30" customFormat="1" ht="18.75" customHeight="1" x14ac:dyDescent="0.2">
      <c r="A21" s="39" t="s">
        <v>31</v>
      </c>
      <c r="B21" s="39"/>
      <c r="C21" s="70"/>
      <c r="D21" s="70"/>
      <c r="E21" s="70"/>
      <c r="F21" s="70"/>
      <c r="G21" s="70"/>
      <c r="H21" s="70"/>
      <c r="I21" s="70"/>
      <c r="J21" s="70"/>
    </row>
    <row r="22" spans="1:14" s="30" customFormat="1" ht="15.75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</row>
    <row r="23" spans="1:14" ht="27" x14ac:dyDescent="0.35">
      <c r="A23" s="89" t="s">
        <v>23</v>
      </c>
      <c r="B23" s="90"/>
      <c r="C23" s="90"/>
      <c r="D23" s="90"/>
      <c r="E23" s="90"/>
      <c r="F23" s="90"/>
      <c r="G23" s="90"/>
      <c r="H23" s="90"/>
      <c r="I23" s="90"/>
      <c r="J23" s="90"/>
    </row>
    <row r="24" spans="1:14" ht="25.5" customHeight="1" thickBot="1" x14ac:dyDescent="0.25">
      <c r="A24" s="73"/>
      <c r="B24" s="73"/>
      <c r="C24" s="73"/>
      <c r="D24" s="73"/>
      <c r="E24" s="73"/>
      <c r="F24" s="73"/>
      <c r="G24" s="73"/>
      <c r="H24" s="73"/>
      <c r="I24" s="73"/>
      <c r="J24" s="73"/>
    </row>
    <row r="25" spans="1:14" s="2" customFormat="1" ht="24.95" customHeight="1" thickTop="1" x14ac:dyDescent="0.2">
      <c r="A25" s="80" t="s">
        <v>7</v>
      </c>
      <c r="B25" s="81"/>
      <c r="C25" s="81"/>
      <c r="D25" s="81"/>
      <c r="E25" s="81"/>
      <c r="F25" s="81"/>
      <c r="G25" s="81"/>
      <c r="H25" s="82"/>
      <c r="I25" s="86" t="s">
        <v>10</v>
      </c>
      <c r="J25" s="87"/>
      <c r="L25" s="5"/>
    </row>
    <row r="26" spans="1:14" s="2" customFormat="1" ht="24.95" customHeight="1" thickBot="1" x14ac:dyDescent="0.25">
      <c r="A26" s="83"/>
      <c r="B26" s="84"/>
      <c r="C26" s="84"/>
      <c r="D26" s="84"/>
      <c r="E26" s="84"/>
      <c r="F26" s="84"/>
      <c r="G26" s="84"/>
      <c r="H26" s="85"/>
      <c r="I26" s="10" t="s">
        <v>8</v>
      </c>
      <c r="J26" s="11" t="s">
        <v>9</v>
      </c>
      <c r="L26" s="5"/>
    </row>
    <row r="27" spans="1:14" s="2" customFormat="1" ht="24.95" customHeight="1" thickTop="1" x14ac:dyDescent="0.2">
      <c r="A27" s="12">
        <v>1</v>
      </c>
      <c r="B27" s="78" t="s">
        <v>41</v>
      </c>
      <c r="C27" s="78"/>
      <c r="D27" s="78"/>
      <c r="E27" s="78"/>
      <c r="F27" s="78"/>
      <c r="G27" s="78"/>
      <c r="H27" s="79"/>
      <c r="I27" s="13"/>
      <c r="J27" s="14"/>
      <c r="L27" s="5"/>
    </row>
    <row r="28" spans="1:14" s="2" customFormat="1" ht="20.100000000000001" customHeight="1" x14ac:dyDescent="0.2">
      <c r="A28" s="15" t="s">
        <v>0</v>
      </c>
      <c r="B28" s="43" t="s">
        <v>42</v>
      </c>
      <c r="C28" s="43"/>
      <c r="D28" s="43"/>
      <c r="E28" s="43"/>
      <c r="F28" s="43"/>
      <c r="G28" s="43"/>
      <c r="H28" s="44"/>
      <c r="I28" s="13">
        <v>944528.76</v>
      </c>
      <c r="J28" s="16"/>
      <c r="L28" s="5"/>
    </row>
    <row r="29" spans="1:14" s="2" customFormat="1" ht="20.100000000000001" customHeight="1" x14ac:dyDescent="0.2">
      <c r="A29" s="22" t="s">
        <v>1</v>
      </c>
      <c r="B29" s="23" t="s">
        <v>21</v>
      </c>
      <c r="C29" s="31">
        <v>0.22</v>
      </c>
      <c r="D29" s="29" t="s">
        <v>22</v>
      </c>
      <c r="E29" s="70" t="str">
        <f>B28</f>
        <v>Importo servizi a base d'asta comprensivi degli oneri per la sicurezza non soggetti a ribasso</v>
      </c>
      <c r="F29" s="70"/>
      <c r="G29" s="70"/>
      <c r="H29" s="71"/>
      <c r="I29" s="13">
        <f>I28*C29</f>
        <v>207796.3272</v>
      </c>
      <c r="J29" s="16"/>
      <c r="L29" s="5"/>
      <c r="N29" s="36"/>
    </row>
    <row r="30" spans="1:14" s="2" customFormat="1" ht="20.100000000000001" customHeight="1" x14ac:dyDescent="0.2">
      <c r="A30" s="15"/>
      <c r="B30" s="50" t="s">
        <v>38</v>
      </c>
      <c r="C30" s="50"/>
      <c r="D30" s="50"/>
      <c r="E30" s="50"/>
      <c r="F30" s="50"/>
      <c r="G30" s="50"/>
      <c r="H30" s="51"/>
      <c r="I30" s="18">
        <f>SUM(I28:I29)</f>
        <v>1152325.0872</v>
      </c>
      <c r="J30" s="19">
        <f>I30</f>
        <v>1152325.0872</v>
      </c>
      <c r="L30" s="5"/>
      <c r="N30" s="37"/>
    </row>
    <row r="31" spans="1:14" s="30" customFormat="1" ht="9.75" customHeight="1" x14ac:dyDescent="0.2">
      <c r="A31" s="32"/>
      <c r="B31" s="38"/>
      <c r="C31" s="38"/>
      <c r="D31" s="38"/>
      <c r="E31" s="38"/>
      <c r="F31" s="38"/>
      <c r="G31" s="38"/>
      <c r="H31" s="45"/>
      <c r="I31" s="35"/>
      <c r="J31" s="33"/>
    </row>
    <row r="32" spans="1:14" s="2" customFormat="1" ht="20.100000000000001" customHeight="1" x14ac:dyDescent="0.2">
      <c r="A32" s="17">
        <v>2</v>
      </c>
      <c r="B32" s="48" t="s">
        <v>36</v>
      </c>
      <c r="C32" s="48"/>
      <c r="D32" s="48"/>
      <c r="E32" s="48"/>
      <c r="F32" s="48"/>
      <c r="G32" s="48"/>
      <c r="H32" s="49"/>
      <c r="I32" s="13"/>
      <c r="J32" s="16"/>
      <c r="L32" s="5"/>
      <c r="N32" s="37"/>
    </row>
    <row r="33" spans="1:12" s="2" customFormat="1" ht="20.100000000000001" customHeight="1" x14ac:dyDescent="0.2">
      <c r="A33" s="22" t="s">
        <v>0</v>
      </c>
      <c r="B33" s="43" t="s">
        <v>34</v>
      </c>
      <c r="C33" s="43"/>
      <c r="D33" s="43"/>
      <c r="E33" s="43"/>
      <c r="F33" s="43"/>
      <c r="G33" s="43"/>
      <c r="H33" s="44"/>
      <c r="I33" s="13">
        <v>0</v>
      </c>
      <c r="J33" s="16"/>
      <c r="L33" s="5"/>
    </row>
    <row r="34" spans="1:12" s="2" customFormat="1" ht="36" customHeight="1" x14ac:dyDescent="0.2">
      <c r="A34" s="22" t="s">
        <v>1</v>
      </c>
      <c r="B34" s="46" t="s">
        <v>47</v>
      </c>
      <c r="C34" s="46"/>
      <c r="D34" s="46"/>
      <c r="E34" s="46"/>
      <c r="F34" s="46"/>
      <c r="G34" s="46"/>
      <c r="H34" s="47"/>
      <c r="I34" s="13">
        <v>31488.14</v>
      </c>
      <c r="J34" s="16"/>
      <c r="L34" s="5"/>
    </row>
    <row r="35" spans="1:12" s="2" customFormat="1" ht="20.100000000000001" customHeight="1" x14ac:dyDescent="0.2">
      <c r="A35" s="22" t="s">
        <v>2</v>
      </c>
      <c r="B35" s="23" t="s">
        <v>21</v>
      </c>
      <c r="C35" s="31">
        <v>0.22</v>
      </c>
      <c r="D35" s="29" t="s">
        <v>22</v>
      </c>
      <c r="E35" s="70" t="str">
        <f>B33</f>
        <v>Coordinatore Sicurezza (fase di progettazione)</v>
      </c>
      <c r="F35" s="70"/>
      <c r="G35" s="70"/>
      <c r="H35" s="71"/>
      <c r="I35" s="13">
        <f>I33*C35</f>
        <v>0</v>
      </c>
      <c r="J35" s="16"/>
      <c r="L35" s="5"/>
    </row>
    <row r="36" spans="1:12" s="2" customFormat="1" ht="20.100000000000001" customHeight="1" x14ac:dyDescent="0.2">
      <c r="A36" s="22" t="s">
        <v>3</v>
      </c>
      <c r="B36" s="23" t="s">
        <v>21</v>
      </c>
      <c r="C36" s="31">
        <v>0.22</v>
      </c>
      <c r="D36" s="29" t="s">
        <v>22</v>
      </c>
      <c r="E36" s="70" t="str">
        <f>B34</f>
        <v>Supporto alla Direzione della esecuzione del contratto e al RUP (calcolato a vacazione per servizi) compreso CNPAIA</v>
      </c>
      <c r="F36" s="70"/>
      <c r="G36" s="70"/>
      <c r="H36" s="71"/>
      <c r="I36" s="13">
        <f>I34*C36</f>
        <v>6927.3908000000001</v>
      </c>
      <c r="J36" s="16"/>
      <c r="L36" s="5"/>
    </row>
    <row r="37" spans="1:12" s="2" customFormat="1" ht="20.100000000000001" customHeight="1" x14ac:dyDescent="0.2">
      <c r="A37" s="22"/>
      <c r="B37" s="50" t="s">
        <v>37</v>
      </c>
      <c r="C37" s="50"/>
      <c r="D37" s="50"/>
      <c r="E37" s="50"/>
      <c r="F37" s="50"/>
      <c r="G37" s="50"/>
      <c r="H37" s="51"/>
      <c r="I37" s="18">
        <f>SUM(I33:I36)</f>
        <v>38415.5308</v>
      </c>
      <c r="J37" s="19">
        <f>SUM(I37)</f>
        <v>38415.5308</v>
      </c>
      <c r="L37" s="5"/>
    </row>
    <row r="38" spans="1:12" s="30" customFormat="1" ht="9.75" customHeight="1" x14ac:dyDescent="0.2">
      <c r="A38" s="32"/>
      <c r="B38" s="38"/>
      <c r="C38" s="38"/>
      <c r="D38" s="38"/>
      <c r="E38" s="38"/>
      <c r="F38" s="38"/>
      <c r="G38" s="38"/>
      <c r="H38" s="45"/>
      <c r="I38" s="35"/>
      <c r="J38" s="33"/>
    </row>
    <row r="39" spans="1:12" s="2" customFormat="1" ht="20.100000000000001" customHeight="1" x14ac:dyDescent="0.2">
      <c r="A39" s="17">
        <v>3</v>
      </c>
      <c r="B39" s="48" t="s">
        <v>11</v>
      </c>
      <c r="C39" s="48"/>
      <c r="D39" s="48"/>
      <c r="E39" s="48"/>
      <c r="F39" s="48"/>
      <c r="G39" s="48"/>
      <c r="H39" s="49"/>
      <c r="I39" s="13"/>
      <c r="J39" s="16"/>
      <c r="L39" s="5"/>
    </row>
    <row r="40" spans="1:12" s="2" customFormat="1" ht="20.100000000000001" customHeight="1" x14ac:dyDescent="0.2">
      <c r="A40" s="22" t="s">
        <v>0</v>
      </c>
      <c r="B40" s="43" t="s">
        <v>35</v>
      </c>
      <c r="C40" s="43"/>
      <c r="D40" s="43"/>
      <c r="E40" s="43"/>
      <c r="F40" s="43"/>
      <c r="G40" s="43"/>
      <c r="H40" s="44"/>
      <c r="I40" s="13">
        <v>0</v>
      </c>
      <c r="J40" s="16"/>
      <c r="L40" s="5"/>
    </row>
    <row r="41" spans="1:12" s="2" customFormat="1" ht="90.75" customHeight="1" x14ac:dyDescent="0.2">
      <c r="A41" s="22" t="s">
        <v>1</v>
      </c>
      <c r="B41" s="68" t="s">
        <v>43</v>
      </c>
      <c r="C41" s="68"/>
      <c r="D41" s="68"/>
      <c r="E41" s="68"/>
      <c r="F41" s="68"/>
      <c r="G41" s="68"/>
      <c r="H41" s="69"/>
      <c r="I41" s="13">
        <v>30000</v>
      </c>
      <c r="J41" s="16"/>
      <c r="L41" s="5"/>
    </row>
    <row r="42" spans="1:12" s="2" customFormat="1" ht="57.75" customHeight="1" x14ac:dyDescent="0.2">
      <c r="A42" s="22" t="s">
        <v>2</v>
      </c>
      <c r="B42" s="46" t="s">
        <v>44</v>
      </c>
      <c r="C42" s="46"/>
      <c r="D42" s="46"/>
      <c r="E42" s="46"/>
      <c r="F42" s="46"/>
      <c r="G42" s="46"/>
      <c r="H42" s="47"/>
      <c r="I42" s="13">
        <v>6100</v>
      </c>
      <c r="J42" s="16"/>
      <c r="L42" s="5"/>
    </row>
    <row r="43" spans="1:12" s="2" customFormat="1" ht="40.5" customHeight="1" x14ac:dyDescent="0.2">
      <c r="A43" s="22" t="s">
        <v>3</v>
      </c>
      <c r="B43" s="46" t="s">
        <v>48</v>
      </c>
      <c r="C43" s="46"/>
      <c r="D43" s="46"/>
      <c r="E43" s="46"/>
      <c r="F43" s="46"/>
      <c r="G43" s="46"/>
      <c r="H43" s="47"/>
      <c r="I43" s="13">
        <v>150000</v>
      </c>
      <c r="J43" s="16"/>
      <c r="L43" s="5"/>
    </row>
    <row r="44" spans="1:12" s="2" customFormat="1" ht="20.100000000000001" customHeight="1" x14ac:dyDescent="0.2">
      <c r="A44" s="22" t="s">
        <v>4</v>
      </c>
      <c r="B44" s="46" t="s">
        <v>19</v>
      </c>
      <c r="C44" s="46"/>
      <c r="D44" s="46"/>
      <c r="E44" s="46"/>
      <c r="F44" s="46"/>
      <c r="G44" s="46"/>
      <c r="H44" s="47"/>
      <c r="I44" s="13">
        <v>375</v>
      </c>
      <c r="J44" s="16"/>
      <c r="L44" s="5"/>
    </row>
    <row r="45" spans="1:12" s="2" customFormat="1" ht="20.100000000000001" customHeight="1" x14ac:dyDescent="0.2">
      <c r="A45" s="22" t="s">
        <v>5</v>
      </c>
      <c r="B45" s="23" t="s">
        <v>21</v>
      </c>
      <c r="C45" s="31">
        <v>0.22</v>
      </c>
      <c r="D45" s="29" t="s">
        <v>22</v>
      </c>
      <c r="E45" s="70" t="str">
        <f>B40</f>
        <v>Coordinatore Sicurezza (fase di esecuzione)</v>
      </c>
      <c r="F45" s="70"/>
      <c r="G45" s="70"/>
      <c r="H45" s="71"/>
      <c r="I45" s="13">
        <f>I40*C45</f>
        <v>0</v>
      </c>
      <c r="J45" s="16"/>
      <c r="L45" s="5"/>
    </row>
    <row r="46" spans="1:12" s="2" customFormat="1" ht="117" customHeight="1" x14ac:dyDescent="0.2">
      <c r="A46" s="22" t="s">
        <v>6</v>
      </c>
      <c r="B46" s="23" t="s">
        <v>21</v>
      </c>
      <c r="C46" s="31">
        <v>0.22</v>
      </c>
      <c r="D46" s="29" t="s">
        <v>22</v>
      </c>
      <c r="E46" s="66" t="str">
        <f>B41</f>
        <v xml:space="preserve">Somma a disposizione per interventi specialistici riguardanti: disinfestazione zanzare antilarvale, disinfestazione zanzare adulticida, derattizzazione, disinfezione batterica servizi igienici,
disinfestazione insetti sriscianti; il tutto per i seguenti plessi: COLOSSEO - Arco di Costantino, FORO ROMANO, Palatino, Domus aurea, Santa Anastasia, </v>
      </c>
      <c r="F46" s="66"/>
      <c r="G46" s="66"/>
      <c r="H46" s="67"/>
      <c r="I46" s="13">
        <f>I41*0.22</f>
        <v>6600</v>
      </c>
      <c r="J46" s="16"/>
      <c r="L46" s="5"/>
    </row>
    <row r="47" spans="1:12" s="2" customFormat="1" ht="58.5" customHeight="1" x14ac:dyDescent="0.2">
      <c r="A47" s="22" t="s">
        <v>15</v>
      </c>
      <c r="B47" s="23" t="s">
        <v>21</v>
      </c>
      <c r="C47" s="31">
        <v>0.22</v>
      </c>
      <c r="D47" s="29" t="s">
        <v>22</v>
      </c>
      <c r="E47" s="66" t="str">
        <f>B42</f>
        <v>Somma a disposizione per interventi specialistici riguardanti: Depolveratura specialistica straordinaria e programmata dell'Archivio del Parco Archeologico del Colosseo sito in via IN MIRANDA n°5</v>
      </c>
      <c r="F47" s="66"/>
      <c r="G47" s="66"/>
      <c r="H47" s="67"/>
      <c r="I47" s="13">
        <f>I42*0.22</f>
        <v>1342</v>
      </c>
      <c r="J47" s="16"/>
      <c r="L47" s="5"/>
    </row>
    <row r="48" spans="1:12" s="2" customFormat="1" ht="39.75" customHeight="1" x14ac:dyDescent="0.2">
      <c r="A48" s="22" t="s">
        <v>16</v>
      </c>
      <c r="B48" s="23" t="s">
        <v>21</v>
      </c>
      <c r="C48" s="31">
        <v>0.22</v>
      </c>
      <c r="D48" s="29" t="s">
        <v>22</v>
      </c>
      <c r="E48" s="66" t="str">
        <f t="shared" ref="E48" si="0">B43</f>
        <v>Imprevisti (&lt;10% su importo lavori) più accantonamento per eventuale modifica del contratto durante il periodo di efficacia art. 106 D.Lgs.50/2016</v>
      </c>
      <c r="F48" s="66"/>
      <c r="G48" s="66"/>
      <c r="H48" s="67"/>
      <c r="I48" s="13">
        <f>I43*0.22</f>
        <v>33000</v>
      </c>
      <c r="J48" s="16"/>
      <c r="L48" s="5"/>
    </row>
    <row r="49" spans="1:12" s="2" customFormat="1" ht="20.100000000000001" customHeight="1" x14ac:dyDescent="0.2">
      <c r="A49" s="22"/>
      <c r="B49" s="50" t="s">
        <v>13</v>
      </c>
      <c r="C49" s="50"/>
      <c r="D49" s="50"/>
      <c r="E49" s="50"/>
      <c r="F49" s="50"/>
      <c r="G49" s="50"/>
      <c r="H49" s="51"/>
      <c r="I49" s="18">
        <f>SUM(I40:I48)</f>
        <v>227417</v>
      </c>
      <c r="J49" s="19">
        <f>SUM(I49)</f>
        <v>227417</v>
      </c>
      <c r="L49" s="5"/>
    </row>
    <row r="50" spans="1:12" s="30" customFormat="1" ht="9.75" customHeight="1" x14ac:dyDescent="0.2">
      <c r="A50" s="32"/>
      <c r="B50" s="38"/>
      <c r="C50" s="38"/>
      <c r="D50" s="38"/>
      <c r="E50" s="38"/>
      <c r="F50" s="38"/>
      <c r="G50" s="38"/>
      <c r="H50" s="45"/>
      <c r="I50" s="34"/>
      <c r="J50" s="33"/>
    </row>
    <row r="51" spans="1:12" s="2" customFormat="1" ht="20.100000000000001" customHeight="1" x14ac:dyDescent="0.2">
      <c r="A51" s="24">
        <v>5</v>
      </c>
      <c r="B51" s="48" t="s">
        <v>12</v>
      </c>
      <c r="C51" s="48"/>
      <c r="D51" s="48"/>
      <c r="E51" s="48"/>
      <c r="F51" s="48"/>
      <c r="G51" s="48"/>
      <c r="H51" s="49"/>
      <c r="I51" s="13"/>
      <c r="J51" s="16"/>
      <c r="L51" s="5"/>
    </row>
    <row r="52" spans="1:12" s="6" customFormat="1" ht="20.100000000000001" customHeight="1" x14ac:dyDescent="0.2">
      <c r="A52" s="25" t="s">
        <v>0</v>
      </c>
      <c r="B52" s="58" t="s">
        <v>17</v>
      </c>
      <c r="C52" s="58"/>
      <c r="D52" s="58"/>
      <c r="E52" s="58"/>
      <c r="F52" s="58"/>
      <c r="G52" s="58"/>
      <c r="H52" s="59"/>
      <c r="I52" s="21"/>
      <c r="J52" s="26"/>
      <c r="L52" s="7"/>
    </row>
    <row r="53" spans="1:12" s="6" customFormat="1" ht="20.100000000000001" customHeight="1" x14ac:dyDescent="0.2">
      <c r="A53" s="25"/>
      <c r="B53" s="58"/>
      <c r="C53" s="58"/>
      <c r="D53" s="58"/>
      <c r="E53" s="58"/>
      <c r="F53" s="58"/>
      <c r="G53" s="58"/>
      <c r="H53" s="59"/>
      <c r="I53" s="21"/>
      <c r="J53" s="26"/>
      <c r="L53" s="7"/>
    </row>
    <row r="54" spans="1:12" s="6" customFormat="1" ht="20.100000000000001" customHeight="1" x14ac:dyDescent="0.2">
      <c r="A54" s="25"/>
      <c r="B54" s="58"/>
      <c r="C54" s="58"/>
      <c r="D54" s="58"/>
      <c r="E54" s="58"/>
      <c r="F54" s="58"/>
      <c r="G54" s="58"/>
      <c r="H54" s="59"/>
      <c r="I54" s="21"/>
      <c r="J54" s="26"/>
      <c r="L54" s="7"/>
    </row>
    <row r="55" spans="1:12" s="6" customFormat="1" ht="20.100000000000001" customHeight="1" x14ac:dyDescent="0.2">
      <c r="A55" s="25"/>
      <c r="B55" s="58"/>
      <c r="C55" s="58"/>
      <c r="D55" s="58"/>
      <c r="E55" s="58"/>
      <c r="F55" s="58"/>
      <c r="G55" s="58"/>
      <c r="H55" s="59"/>
      <c r="I55" s="27">
        <f>SUM(I28*2%)*0.8</f>
        <v>15112.460160000001</v>
      </c>
      <c r="J55" s="26"/>
      <c r="L55" s="7"/>
    </row>
    <row r="56" spans="1:12" s="6" customFormat="1" ht="20.100000000000001" customHeight="1" x14ac:dyDescent="0.2">
      <c r="A56" s="25" t="s">
        <v>1</v>
      </c>
      <c r="B56" s="58" t="s">
        <v>18</v>
      </c>
      <c r="C56" s="58"/>
      <c r="D56" s="58"/>
      <c r="E56" s="58"/>
      <c r="F56" s="58"/>
      <c r="G56" s="58"/>
      <c r="H56" s="59"/>
      <c r="I56" s="21"/>
      <c r="J56" s="26"/>
      <c r="L56" s="7"/>
    </row>
    <row r="57" spans="1:12" s="6" customFormat="1" ht="20.100000000000001" customHeight="1" x14ac:dyDescent="0.2">
      <c r="A57" s="25"/>
      <c r="B57" s="58"/>
      <c r="C57" s="58"/>
      <c r="D57" s="58"/>
      <c r="E57" s="58"/>
      <c r="F57" s="58"/>
      <c r="G57" s="58"/>
      <c r="H57" s="59"/>
      <c r="I57" s="21"/>
      <c r="J57" s="26"/>
      <c r="L57" s="7"/>
    </row>
    <row r="58" spans="1:12" s="6" customFormat="1" ht="20.100000000000001" customHeight="1" x14ac:dyDescent="0.2">
      <c r="A58" s="25"/>
      <c r="B58" s="58"/>
      <c r="C58" s="58"/>
      <c r="D58" s="58"/>
      <c r="E58" s="58"/>
      <c r="F58" s="58"/>
      <c r="G58" s="58"/>
      <c r="H58" s="59"/>
      <c r="I58" s="28">
        <f>SUM(I28*2%)*0.2</f>
        <v>3778.1150400000001</v>
      </c>
      <c r="J58" s="26"/>
      <c r="L58" s="7"/>
    </row>
    <row r="59" spans="1:12" s="8" customFormat="1" ht="20.100000000000001" customHeight="1" thickBot="1" x14ac:dyDescent="0.3">
      <c r="A59" s="15"/>
      <c r="B59" s="60" t="s">
        <v>14</v>
      </c>
      <c r="C59" s="60"/>
      <c r="D59" s="60"/>
      <c r="E59" s="60"/>
      <c r="F59" s="60"/>
      <c r="G59" s="60"/>
      <c r="H59" s="61"/>
      <c r="I59" s="20">
        <f>SUM(I55:I58)</f>
        <v>18890.575199999999</v>
      </c>
      <c r="J59" s="19">
        <f>SUM(I59)</f>
        <v>18890.575199999999</v>
      </c>
      <c r="L59" s="9"/>
    </row>
    <row r="60" spans="1:12" ht="20.100000000000001" customHeight="1" thickTop="1" x14ac:dyDescent="0.2">
      <c r="A60" s="54"/>
      <c r="B60" s="62" t="s">
        <v>30</v>
      </c>
      <c r="C60" s="62"/>
      <c r="D60" s="62"/>
      <c r="E60" s="62"/>
      <c r="F60" s="62"/>
      <c r="G60" s="62"/>
      <c r="H60" s="63"/>
      <c r="I60" s="56"/>
      <c r="J60" s="52">
        <f>SUM(J30:J59)</f>
        <v>1437048.1932000001</v>
      </c>
    </row>
    <row r="61" spans="1:12" ht="20.100000000000001" customHeight="1" thickBot="1" x14ac:dyDescent="0.25">
      <c r="A61" s="55"/>
      <c r="B61" s="64"/>
      <c r="C61" s="64"/>
      <c r="D61" s="64"/>
      <c r="E61" s="64"/>
      <c r="F61" s="64"/>
      <c r="G61" s="64"/>
      <c r="H61" s="65"/>
      <c r="I61" s="57"/>
      <c r="J61" s="53"/>
    </row>
    <row r="62" spans="1:12" ht="13.5" thickTop="1" x14ac:dyDescent="0.2"/>
  </sheetData>
  <mergeCells count="64">
    <mergeCell ref="A4:J4"/>
    <mergeCell ref="B27:H27"/>
    <mergeCell ref="E35:H35"/>
    <mergeCell ref="E36:H36"/>
    <mergeCell ref="E29:H29"/>
    <mergeCell ref="B28:H28"/>
    <mergeCell ref="B32:H32"/>
    <mergeCell ref="B30:H30"/>
    <mergeCell ref="A25:H26"/>
    <mergeCell ref="I25:J25"/>
    <mergeCell ref="B31:H31"/>
    <mergeCell ref="A13:E13"/>
    <mergeCell ref="A19:G19"/>
    <mergeCell ref="A17:C17"/>
    <mergeCell ref="H19:J19"/>
    <mergeCell ref="A23:J23"/>
    <mergeCell ref="A1:J3"/>
    <mergeCell ref="A24:J24"/>
    <mergeCell ref="A14:J14"/>
    <mergeCell ref="A12:J12"/>
    <mergeCell ref="A10:J10"/>
    <mergeCell ref="A6:J6"/>
    <mergeCell ref="A5:J5"/>
    <mergeCell ref="A16:J16"/>
    <mergeCell ref="A18:J18"/>
    <mergeCell ref="A20:J20"/>
    <mergeCell ref="A22:J22"/>
    <mergeCell ref="E9:J9"/>
    <mergeCell ref="A11:E11"/>
    <mergeCell ref="A21:B21"/>
    <mergeCell ref="C21:J21"/>
    <mergeCell ref="D17:J17"/>
    <mergeCell ref="B51:H51"/>
    <mergeCell ref="B49:H49"/>
    <mergeCell ref="B43:H43"/>
    <mergeCell ref="B44:H44"/>
    <mergeCell ref="B40:H40"/>
    <mergeCell ref="E47:H47"/>
    <mergeCell ref="B41:H41"/>
    <mergeCell ref="E48:H48"/>
    <mergeCell ref="B50:H50"/>
    <mergeCell ref="E45:H45"/>
    <mergeCell ref="B42:H42"/>
    <mergeCell ref="E46:H46"/>
    <mergeCell ref="J60:J61"/>
    <mergeCell ref="A60:A61"/>
    <mergeCell ref="I60:I61"/>
    <mergeCell ref="B52:H55"/>
    <mergeCell ref="B56:H58"/>
    <mergeCell ref="B59:H59"/>
    <mergeCell ref="B60:H61"/>
    <mergeCell ref="B33:H33"/>
    <mergeCell ref="B38:H38"/>
    <mergeCell ref="B34:H34"/>
    <mergeCell ref="B39:H39"/>
    <mergeCell ref="B37:H37"/>
    <mergeCell ref="A8:J8"/>
    <mergeCell ref="A7:E7"/>
    <mergeCell ref="F7:J7"/>
    <mergeCell ref="F13:J13"/>
    <mergeCell ref="A15:F15"/>
    <mergeCell ref="A9:D9"/>
    <mergeCell ref="G15:J15"/>
    <mergeCell ref="F11:J11"/>
  </mergeCells>
  <phoneticPr fontId="0" type="noConversion"/>
  <printOptions horizontalCentered="1" verticalCentered="1"/>
  <pageMargins left="0.39370078740157483" right="0.19685039370078741" top="0.19685039370078741" bottom="0.19685039370078741" header="0.86614173228346458" footer="0.51181102362204722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Quadro economico perizia</vt:lpstr>
      <vt:lpstr>'Quadro economico perizia'!Area_stampa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Modello 17</dc:title>
  <dc:creator>Geom. Pietro Piazzolla</dc:creator>
  <cp:lastModifiedBy>giuseppe</cp:lastModifiedBy>
  <cp:lastPrinted>2018-09-30T16:21:39Z</cp:lastPrinted>
  <dcterms:created xsi:type="dcterms:W3CDTF">2007-11-26T14:19:50Z</dcterms:created>
  <dcterms:modified xsi:type="dcterms:W3CDTF">2018-09-30T16:28:01Z</dcterms:modified>
</cp:coreProperties>
</file>